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5450" windowHeight="1189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Tabelle1!$A$1:$N$46</definedName>
  </definedNames>
  <calcPr calcId="125725"/>
</workbook>
</file>

<file path=xl/calcChain.xml><?xml version="1.0" encoding="utf-8"?>
<calcChain xmlns="http://schemas.openxmlformats.org/spreadsheetml/2006/main">
  <c r="M42" i="1"/>
  <c r="L42"/>
  <c r="K42"/>
  <c r="H23"/>
  <c r="J23"/>
  <c r="H13"/>
  <c r="J13"/>
  <c r="H33"/>
  <c r="J33"/>
  <c r="H35"/>
  <c r="J35"/>
  <c r="H36"/>
  <c r="J36"/>
  <c r="H24"/>
  <c r="J24"/>
  <c r="H12"/>
  <c r="J12"/>
  <c r="H10"/>
  <c r="J10"/>
  <c r="H34"/>
  <c r="J34"/>
  <c r="H14"/>
  <c r="J14"/>
  <c r="H16"/>
  <c r="J16"/>
  <c r="H37"/>
  <c r="J37"/>
  <c r="H38"/>
  <c r="J38"/>
  <c r="H39"/>
  <c r="J39"/>
  <c r="H18"/>
  <c r="J18"/>
  <c r="H30"/>
  <c r="J30"/>
  <c r="H20"/>
  <c r="J20"/>
  <c r="H7"/>
  <c r="J7"/>
  <c r="H19"/>
  <c r="J19"/>
  <c r="H11"/>
  <c r="J11"/>
  <c r="H26"/>
  <c r="J26"/>
  <c r="H40"/>
  <c r="J40"/>
  <c r="H22"/>
  <c r="J22"/>
  <c r="H27"/>
  <c r="J27"/>
  <c r="H8"/>
  <c r="J8"/>
  <c r="H28"/>
  <c r="J28"/>
  <c r="H31"/>
  <c r="J31"/>
  <c r="H15"/>
  <c r="J15"/>
  <c r="H9"/>
  <c r="J9"/>
  <c r="H29"/>
  <c r="J29"/>
  <c r="H32"/>
  <c r="J32"/>
  <c r="H41"/>
  <c r="J41"/>
  <c r="H21"/>
  <c r="J21"/>
  <c r="I41"/>
  <c r="I29"/>
  <c r="I15"/>
  <c r="I28"/>
  <c r="I27"/>
  <c r="I40"/>
  <c r="I11"/>
  <c r="I7"/>
  <c r="I30"/>
  <c r="I39"/>
  <c r="I37"/>
  <c r="I14"/>
  <c r="I10"/>
  <c r="I24"/>
  <c r="I35"/>
  <c r="I13"/>
  <c r="H42"/>
  <c r="I21"/>
  <c r="I32"/>
  <c r="I9"/>
  <c r="I31"/>
  <c r="I8"/>
  <c r="I22"/>
  <c r="I26"/>
  <c r="I19"/>
  <c r="I20"/>
  <c r="I18"/>
  <c r="I38"/>
  <c r="I16"/>
  <c r="I34"/>
  <c r="I12"/>
  <c r="I36"/>
  <c r="I33"/>
  <c r="I23"/>
  <c r="I42" l="1"/>
  <c r="J42"/>
</calcChain>
</file>

<file path=xl/sharedStrings.xml><?xml version="1.0" encoding="utf-8"?>
<sst xmlns="http://schemas.openxmlformats.org/spreadsheetml/2006/main" count="67" uniqueCount="62">
  <si>
    <t>Verein</t>
  </si>
  <si>
    <t>Betrag</t>
  </si>
  <si>
    <t>1. FC Trafowerk</t>
  </si>
  <si>
    <t>1. FCN Frauen - und Mädchenfußball</t>
  </si>
  <si>
    <t xml:space="preserve">Ass. Portuguesa </t>
  </si>
  <si>
    <t xml:space="preserve">Dergah Spor </t>
  </si>
  <si>
    <t>DJK Falke</t>
  </si>
  <si>
    <t>DJK Nürnberg-Eibach</t>
  </si>
  <si>
    <t xml:space="preserve">EHC Nürnberg 1980 e. V. </t>
  </si>
  <si>
    <t>Kinder sind unsere Nr. 1</t>
  </si>
  <si>
    <t xml:space="preserve">KSD Hajduk </t>
  </si>
  <si>
    <t>Post-SV</t>
  </si>
  <si>
    <t>Rosa Panther SLSV Nbg</t>
  </si>
  <si>
    <t xml:space="preserve">SC Türk Genc Nbg </t>
  </si>
  <si>
    <t>SSV Elektra</t>
  </si>
  <si>
    <t>SV Eyüp Sultan</t>
  </si>
  <si>
    <t xml:space="preserve">Türk. SV Gostenhof </t>
  </si>
  <si>
    <t>TV Glaishammer</t>
  </si>
  <si>
    <t>Vatan Spor</t>
  </si>
  <si>
    <t>RE vom 08.09.2009</t>
  </si>
  <si>
    <t>RE vom 11.12.2009</t>
  </si>
  <si>
    <t>ASN Pfeil Phönix</t>
  </si>
  <si>
    <t>Bayerischer Leichtathletikverband</t>
  </si>
  <si>
    <t>BSG Sparkasse Nbg</t>
  </si>
  <si>
    <t>Eichenkreuz Nürnberg</t>
  </si>
  <si>
    <t>Herr Hermann Olaf</t>
  </si>
  <si>
    <t xml:space="preserve">Herr Kaufmann Joachim </t>
  </si>
  <si>
    <t xml:space="preserve">Nürnberg Rams American Sports </t>
  </si>
  <si>
    <t>Siemens AG Betriebssport</t>
  </si>
  <si>
    <t>TSV Katzwang</t>
  </si>
  <si>
    <t>Tus Bar Kochba Nbg</t>
  </si>
  <si>
    <t>TV 1860 Nürnberg Jahn-Schweinau</t>
  </si>
  <si>
    <t>Volleyball- und Faustballvereinigung</t>
  </si>
  <si>
    <t xml:space="preserve">Werkstatt für Behinderte </t>
  </si>
  <si>
    <t>RE vom 11.02.2010</t>
  </si>
  <si>
    <t>Gehörlosen SC Nbg</t>
  </si>
  <si>
    <t xml:space="preserve">KSV Jehona Nbg </t>
  </si>
  <si>
    <t>Summe 2009</t>
  </si>
  <si>
    <t xml:space="preserve">Nutzergruppe </t>
  </si>
  <si>
    <t>Mitglieder</t>
  </si>
  <si>
    <t>SC Germania</t>
  </si>
  <si>
    <t>gelöscht</t>
  </si>
  <si>
    <t>Nutzergruppe Sonderfall</t>
  </si>
  <si>
    <t>bis 26 J. (JE)</t>
  </si>
  <si>
    <t>Übergangsregelung</t>
  </si>
  <si>
    <t xml:space="preserve">Erhöhung </t>
  </si>
  <si>
    <t>Erhöhung mit Faktor 2,0</t>
  </si>
  <si>
    <t>Faktor 3,3</t>
  </si>
  <si>
    <t>Erhöhung mit Faktor 3,3</t>
  </si>
  <si>
    <t>um 30%</t>
  </si>
  <si>
    <t>um 20%</t>
  </si>
  <si>
    <t>Befreit Jugendanteil</t>
  </si>
  <si>
    <t>Privater Nutzer</t>
  </si>
  <si>
    <t xml:space="preserve"> -  bei neuer Mindest-Mitgliederzahl</t>
  </si>
  <si>
    <t xml:space="preserve"> -  bei Gebührenerhöhung um 20 % oder 30 %</t>
  </si>
  <si>
    <t>(Basis: Gebührenerhöhung um 20 %, Mitgliederzahl &gt;200 plus Übergangsregel*)</t>
  </si>
  <si>
    <t xml:space="preserve">* Vereine, die 2014 und/oder 2015 mehr als 100 aber weniger als 200 Mitglieder haben, zahlen in diesem Zeitraum die doppelte Gebühr. </t>
  </si>
  <si>
    <t xml:space="preserve">   Vereine &lt; 100 Mitglieder und Vereine mit gleichbleibend niedrigen Kenzahlen werden zum dargestellten Zeitpunkt  Nutzergruppe 2 zugeordnet, was einer </t>
  </si>
  <si>
    <t xml:space="preserve">   Kostensteigerung um den Faktor 3,3 entsprechen würde.</t>
  </si>
  <si>
    <t xml:space="preserve">Überblick zur Kostenentwicklung  in städtischen Freisportanlagen </t>
  </si>
  <si>
    <t>Anlage 1.6</t>
  </si>
  <si>
    <t>Bemerkungen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</si>
</sst>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" fontId="0" fillId="0" borderId="0" xfId="0" applyNumberFormat="1"/>
    <xf numFmtId="4" fontId="0" fillId="0" borderId="1" xfId="0" applyNumberFormat="1" applyBorder="1"/>
    <xf numFmtId="0" fontId="0" fillId="0" borderId="2" xfId="0" applyBorder="1"/>
    <xf numFmtId="4" fontId="1" fillId="0" borderId="3" xfId="0" applyNumberFormat="1" applyFont="1" applyBorder="1"/>
    <xf numFmtId="4" fontId="1" fillId="0" borderId="4" xfId="0" applyNumberFormat="1" applyFont="1" applyBorder="1"/>
    <xf numFmtId="4" fontId="0" fillId="0" borderId="5" xfId="0" applyNumberFormat="1" applyBorder="1"/>
    <xf numFmtId="4" fontId="0" fillId="0" borderId="6" xfId="0" applyNumberFormat="1" applyBorder="1"/>
    <xf numFmtId="4" fontId="0" fillId="0" borderId="4" xfId="0" applyNumberFormat="1" applyBorder="1"/>
    <xf numFmtId="0" fontId="1" fillId="0" borderId="0" xfId="0" applyFont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4" fontId="0" fillId="0" borderId="11" xfId="0" applyNumberFormat="1" applyBorder="1"/>
    <xf numFmtId="4" fontId="0" fillId="0" borderId="0" xfId="0" applyNumberFormat="1" applyBorder="1"/>
    <xf numFmtId="4" fontId="0" fillId="0" borderId="8" xfId="0" applyNumberFormat="1" applyBorder="1"/>
    <xf numFmtId="0" fontId="1" fillId="0" borderId="19" xfId="0" applyFont="1" applyBorder="1"/>
    <xf numFmtId="4" fontId="0" fillId="0" borderId="20" xfId="0" applyNumberFormat="1" applyBorder="1"/>
    <xf numFmtId="4" fontId="0" fillId="0" borderId="21" xfId="0" applyNumberFormat="1" applyBorder="1"/>
    <xf numFmtId="9" fontId="1" fillId="0" borderId="19" xfId="0" applyNumberFormat="1" applyFont="1" applyBorder="1" applyAlignment="1">
      <alignment horizontal="right"/>
    </xf>
    <xf numFmtId="0" fontId="1" fillId="0" borderId="18" xfId="0" applyFont="1" applyBorder="1" applyAlignment="1">
      <alignment horizontal="right"/>
    </xf>
    <xf numFmtId="4" fontId="1" fillId="0" borderId="5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19" xfId="0" applyNumberFormat="1" applyFont="1" applyBorder="1" applyAlignment="1">
      <alignment horizontal="right"/>
    </xf>
    <xf numFmtId="4" fontId="1" fillId="0" borderId="15" xfId="0" applyNumberFormat="1" applyFont="1" applyBorder="1" applyAlignment="1">
      <alignment horizontal="center"/>
    </xf>
    <xf numFmtId="0" fontId="4" fillId="0" borderId="0" xfId="0" applyFont="1"/>
    <xf numFmtId="0" fontId="0" fillId="2" borderId="0" xfId="0" applyFill="1"/>
    <xf numFmtId="0" fontId="5" fillId="2" borderId="0" xfId="0" applyFont="1" applyFill="1"/>
    <xf numFmtId="4" fontId="0" fillId="2" borderId="0" xfId="0" applyNumberFormat="1" applyFill="1"/>
    <xf numFmtId="0" fontId="1" fillId="2" borderId="0" xfId="0" applyFont="1" applyFill="1"/>
    <xf numFmtId="9" fontId="1" fillId="3" borderId="19" xfId="0" applyNumberFormat="1" applyFont="1" applyFill="1" applyBorder="1" applyAlignment="1">
      <alignment horizontal="right"/>
    </xf>
    <xf numFmtId="0" fontId="1" fillId="3" borderId="19" xfId="0" applyFont="1" applyFill="1" applyBorder="1"/>
    <xf numFmtId="4" fontId="0" fillId="3" borderId="4" xfId="0" applyNumberFormat="1" applyFill="1" applyBorder="1"/>
    <xf numFmtId="0" fontId="0" fillId="3" borderId="4" xfId="0" applyFill="1" applyBorder="1"/>
    <xf numFmtId="4" fontId="0" fillId="3" borderId="11" xfId="0" applyNumberFormat="1" applyFill="1" applyBorder="1"/>
    <xf numFmtId="0" fontId="0" fillId="3" borderId="11" xfId="0" applyFill="1" applyBorder="1"/>
    <xf numFmtId="0" fontId="0" fillId="3" borderId="14" xfId="0" applyFill="1" applyBorder="1" applyAlignment="1">
      <alignment horizontal="right"/>
    </xf>
    <xf numFmtId="4" fontId="0" fillId="3" borderId="8" xfId="0" applyNumberFormat="1" applyFill="1" applyBorder="1"/>
    <xf numFmtId="4" fontId="0" fillId="3" borderId="5" xfId="0" applyNumberFormat="1" applyFill="1" applyBorder="1"/>
    <xf numFmtId="0" fontId="0" fillId="0" borderId="19" xfId="0" applyBorder="1"/>
    <xf numFmtId="0" fontId="4" fillId="0" borderId="0" xfId="0" applyFont="1" applyAlignment="1">
      <alignment horizontal="right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4" fontId="0" fillId="3" borderId="12" xfId="0" applyNumberFormat="1" applyFill="1" applyBorder="1" applyAlignment="1">
      <alignment horizontal="center"/>
    </xf>
    <xf numFmtId="4" fontId="0" fillId="3" borderId="13" xfId="0" applyNumberFormat="1" applyFill="1" applyBorder="1" applyAlignment="1">
      <alignment horizontal="center"/>
    </xf>
    <xf numFmtId="4" fontId="0" fillId="3" borderId="14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50"/>
  <sheetViews>
    <sheetView tabSelected="1" view="pageBreakPreview" zoomScaleNormal="100" zoomScaleSheetLayoutView="100" workbookViewId="0">
      <selection activeCell="N9" sqref="N9"/>
    </sheetView>
  </sheetViews>
  <sheetFormatPr baseColWidth="10" defaultRowHeight="15"/>
  <cols>
    <col min="1" max="1" width="34.42578125" customWidth="1"/>
    <col min="2" max="2" width="13.140625" customWidth="1"/>
    <col min="3" max="3" width="10.42578125" bestFit="1" customWidth="1"/>
    <col min="4" max="4" width="11.28515625" bestFit="1" customWidth="1"/>
    <col min="5" max="7" width="17.140625" style="1" hidden="1" customWidth="1"/>
    <col min="8" max="8" width="12.140625" bestFit="1" customWidth="1"/>
    <col min="9" max="10" width="13.140625" customWidth="1"/>
    <col min="14" max="14" width="23.140625" bestFit="1" customWidth="1"/>
    <col min="15" max="15" width="22.7109375" customWidth="1"/>
    <col min="16" max="16" width="11.42578125" customWidth="1"/>
  </cols>
  <sheetData>
    <row r="1" spans="1:14" ht="21">
      <c r="A1" s="15" t="s">
        <v>59</v>
      </c>
      <c r="B1" s="15"/>
      <c r="N1" s="49" t="s">
        <v>60</v>
      </c>
    </row>
    <row r="2" spans="1:14" ht="26.25">
      <c r="A2" s="34" t="s">
        <v>54</v>
      </c>
      <c r="B2" s="16"/>
      <c r="C2" s="16"/>
      <c r="D2" s="16"/>
      <c r="I2" s="9"/>
      <c r="J2" s="9"/>
    </row>
    <row r="3" spans="1:14" ht="26.25">
      <c r="A3" s="34" t="s">
        <v>53</v>
      </c>
      <c r="B3" s="16"/>
      <c r="C3" s="34" t="s">
        <v>55</v>
      </c>
      <c r="D3" s="16"/>
      <c r="I3" s="9"/>
      <c r="J3" s="9"/>
    </row>
    <row r="4" spans="1:14" ht="21">
      <c r="B4" s="15"/>
    </row>
    <row r="5" spans="1:14">
      <c r="E5" s="5" t="s">
        <v>19</v>
      </c>
      <c r="F5" s="4" t="s">
        <v>20</v>
      </c>
      <c r="G5" s="5" t="s">
        <v>34</v>
      </c>
      <c r="H5" s="33" t="s">
        <v>37</v>
      </c>
      <c r="I5" s="50" t="s">
        <v>45</v>
      </c>
      <c r="J5" s="52"/>
      <c r="K5" s="50" t="s">
        <v>44</v>
      </c>
      <c r="L5" s="51"/>
      <c r="M5" s="52"/>
    </row>
    <row r="6" spans="1:14" s="9" customFormat="1">
      <c r="A6" s="25" t="s">
        <v>0</v>
      </c>
      <c r="B6" s="25" t="s">
        <v>38</v>
      </c>
      <c r="C6" s="29" t="s">
        <v>39</v>
      </c>
      <c r="D6" s="29" t="s">
        <v>43</v>
      </c>
      <c r="E6" s="30" t="s">
        <v>1</v>
      </c>
      <c r="F6" s="31" t="s">
        <v>1</v>
      </c>
      <c r="G6" s="30" t="s">
        <v>1</v>
      </c>
      <c r="H6" s="32" t="s">
        <v>1</v>
      </c>
      <c r="I6" s="28" t="s">
        <v>49</v>
      </c>
      <c r="J6" s="39" t="s">
        <v>50</v>
      </c>
      <c r="K6" s="40">
        <v>2014</v>
      </c>
      <c r="L6" s="40">
        <v>2015</v>
      </c>
      <c r="M6" s="40">
        <v>2016</v>
      </c>
      <c r="N6" s="48" t="s">
        <v>61</v>
      </c>
    </row>
    <row r="7" spans="1:14">
      <c r="A7" s="12" t="s">
        <v>11</v>
      </c>
      <c r="B7" s="13">
        <v>1</v>
      </c>
      <c r="C7" s="11">
        <v>15028</v>
      </c>
      <c r="D7">
        <v>34</v>
      </c>
      <c r="E7" s="7">
        <v>95.54</v>
      </c>
      <c r="F7" s="7">
        <v>110.23</v>
      </c>
      <c r="G7" s="7">
        <v>68.239999999999995</v>
      </c>
      <c r="H7" s="7">
        <f t="shared" ref="H7:H16" si="0">SUM(E7:G7)</f>
        <v>274.01</v>
      </c>
      <c r="I7" s="8">
        <f t="shared" ref="I7:I16" si="1">SUM(H7*30%)+H7</f>
        <v>356.21299999999997</v>
      </c>
      <c r="J7" s="41">
        <f t="shared" ref="J7:J16" si="2">SUM(H7*20%)+H7</f>
        <v>328.81200000000001</v>
      </c>
      <c r="K7" s="42">
        <v>328.81</v>
      </c>
      <c r="L7" s="42">
        <v>328.81</v>
      </c>
      <c r="M7" s="42">
        <v>328.81</v>
      </c>
      <c r="N7" s="13"/>
    </row>
    <row r="8" spans="1:14">
      <c r="A8" s="12" t="s">
        <v>29</v>
      </c>
      <c r="B8" s="12">
        <v>1</v>
      </c>
      <c r="C8" s="11">
        <v>1581</v>
      </c>
      <c r="D8">
        <v>53</v>
      </c>
      <c r="E8" s="8"/>
      <c r="F8" s="8">
        <v>302.14</v>
      </c>
      <c r="G8" s="8"/>
      <c r="H8" s="8">
        <f t="shared" si="0"/>
        <v>302.14</v>
      </c>
      <c r="I8" s="8">
        <f t="shared" si="1"/>
        <v>392.78199999999998</v>
      </c>
      <c r="J8" s="41">
        <f t="shared" si="2"/>
        <v>362.56799999999998</v>
      </c>
      <c r="K8" s="42">
        <v>362.57</v>
      </c>
      <c r="L8" s="42">
        <v>362.57</v>
      </c>
      <c r="M8" s="42">
        <v>362.57</v>
      </c>
      <c r="N8" s="12"/>
    </row>
    <row r="9" spans="1:14">
      <c r="A9" s="12" t="s">
        <v>31</v>
      </c>
      <c r="B9" s="12">
        <v>1</v>
      </c>
      <c r="C9" s="11">
        <v>933</v>
      </c>
      <c r="D9">
        <v>50</v>
      </c>
      <c r="E9" s="8"/>
      <c r="F9" s="8">
        <v>103.42</v>
      </c>
      <c r="G9" s="8"/>
      <c r="H9" s="8">
        <f t="shared" si="0"/>
        <v>103.42</v>
      </c>
      <c r="I9" s="8">
        <f t="shared" si="1"/>
        <v>134.446</v>
      </c>
      <c r="J9" s="41">
        <f t="shared" si="2"/>
        <v>124.104</v>
      </c>
      <c r="K9" s="42">
        <v>124.1</v>
      </c>
      <c r="L9" s="42">
        <v>124.1</v>
      </c>
      <c r="M9" s="42">
        <v>124.1</v>
      </c>
      <c r="N9" s="12"/>
    </row>
    <row r="10" spans="1:14">
      <c r="A10" s="12" t="s">
        <v>7</v>
      </c>
      <c r="B10" s="12">
        <v>1</v>
      </c>
      <c r="C10" s="11">
        <v>766</v>
      </c>
      <c r="D10">
        <v>58</v>
      </c>
      <c r="E10" s="8">
        <v>1714.93</v>
      </c>
      <c r="F10" s="8"/>
      <c r="G10" s="8">
        <v>1279.3599999999999</v>
      </c>
      <c r="H10" s="8">
        <f t="shared" si="0"/>
        <v>2994.29</v>
      </c>
      <c r="I10" s="8">
        <f t="shared" si="1"/>
        <v>3892.5769999999998</v>
      </c>
      <c r="J10" s="41">
        <f t="shared" si="2"/>
        <v>3593.1480000000001</v>
      </c>
      <c r="K10" s="41">
        <v>3593.15</v>
      </c>
      <c r="L10" s="41">
        <v>3593.15</v>
      </c>
      <c r="M10" s="41">
        <v>3593.15</v>
      </c>
      <c r="N10" s="12"/>
    </row>
    <row r="11" spans="1:14">
      <c r="A11" s="12" t="s">
        <v>40</v>
      </c>
      <c r="B11" s="12">
        <v>1</v>
      </c>
      <c r="C11" s="11">
        <v>663</v>
      </c>
      <c r="D11">
        <v>44</v>
      </c>
      <c r="E11" s="8">
        <v>1359.61</v>
      </c>
      <c r="F11" s="8"/>
      <c r="G11" s="8">
        <v>949.45</v>
      </c>
      <c r="H11" s="8">
        <f t="shared" si="0"/>
        <v>2309.06</v>
      </c>
      <c r="I11" s="8">
        <f t="shared" si="1"/>
        <v>3001.7779999999998</v>
      </c>
      <c r="J11" s="41">
        <f t="shared" si="2"/>
        <v>2770.8719999999998</v>
      </c>
      <c r="K11" s="41">
        <v>2770.87</v>
      </c>
      <c r="L11" s="41">
        <v>2770.87</v>
      </c>
      <c r="M11" s="41">
        <v>2770.87</v>
      </c>
      <c r="N11" s="12"/>
    </row>
    <row r="12" spans="1:14">
      <c r="A12" s="12" t="s">
        <v>6</v>
      </c>
      <c r="B12" s="12">
        <v>1</v>
      </c>
      <c r="C12" s="11">
        <v>597</v>
      </c>
      <c r="D12">
        <v>48</v>
      </c>
      <c r="E12" s="8">
        <v>1524.4</v>
      </c>
      <c r="F12" s="8"/>
      <c r="G12" s="8">
        <v>1088.8599999999999</v>
      </c>
      <c r="H12" s="8">
        <f t="shared" si="0"/>
        <v>2613.2600000000002</v>
      </c>
      <c r="I12" s="8">
        <f t="shared" si="1"/>
        <v>3397.2380000000003</v>
      </c>
      <c r="J12" s="41">
        <f t="shared" si="2"/>
        <v>3135.9120000000003</v>
      </c>
      <c r="K12" s="41">
        <v>3135.91</v>
      </c>
      <c r="L12" s="41">
        <v>3135.91</v>
      </c>
      <c r="M12" s="41">
        <v>3135.91</v>
      </c>
      <c r="N12" s="12"/>
    </row>
    <row r="13" spans="1:14">
      <c r="A13" s="12" t="s">
        <v>21</v>
      </c>
      <c r="B13" s="12">
        <v>1</v>
      </c>
      <c r="C13" s="11">
        <v>532</v>
      </c>
      <c r="D13">
        <v>45</v>
      </c>
      <c r="E13" s="8"/>
      <c r="F13" s="8">
        <v>250.49</v>
      </c>
      <c r="G13" s="8"/>
      <c r="H13" s="8">
        <f t="shared" si="0"/>
        <v>250.49</v>
      </c>
      <c r="I13" s="8">
        <f t="shared" si="1"/>
        <v>325.637</v>
      </c>
      <c r="J13" s="41">
        <f t="shared" si="2"/>
        <v>300.58800000000002</v>
      </c>
      <c r="K13" s="41">
        <v>300.58999999999997</v>
      </c>
      <c r="L13" s="41">
        <v>300.58999999999997</v>
      </c>
      <c r="M13" s="41">
        <v>300.58999999999997</v>
      </c>
      <c r="N13" s="12"/>
    </row>
    <row r="14" spans="1:14">
      <c r="A14" s="12" t="s">
        <v>8</v>
      </c>
      <c r="B14" s="12">
        <v>1</v>
      </c>
      <c r="C14" s="11">
        <v>418</v>
      </c>
      <c r="D14">
        <v>57</v>
      </c>
      <c r="E14" s="8">
        <v>242.11</v>
      </c>
      <c r="F14" s="8"/>
      <c r="G14" s="8"/>
      <c r="H14" s="8">
        <f t="shared" si="0"/>
        <v>242.11</v>
      </c>
      <c r="I14" s="8">
        <f t="shared" si="1"/>
        <v>314.74299999999999</v>
      </c>
      <c r="J14" s="41">
        <f t="shared" si="2"/>
        <v>290.53200000000004</v>
      </c>
      <c r="K14" s="42">
        <v>290.52999999999997</v>
      </c>
      <c r="L14" s="42">
        <v>290.52999999999997</v>
      </c>
      <c r="M14" s="42">
        <v>290.52999999999997</v>
      </c>
      <c r="N14" s="12"/>
    </row>
    <row r="15" spans="1:14">
      <c r="A15" s="12" t="s">
        <v>17</v>
      </c>
      <c r="B15" s="12">
        <v>1</v>
      </c>
      <c r="C15" s="11">
        <v>346</v>
      </c>
      <c r="D15">
        <v>44</v>
      </c>
      <c r="E15" s="8">
        <v>770.3</v>
      </c>
      <c r="F15" s="8"/>
      <c r="G15" s="8">
        <v>550.22</v>
      </c>
      <c r="H15" s="8">
        <f t="shared" si="0"/>
        <v>1320.52</v>
      </c>
      <c r="I15" s="8">
        <f t="shared" si="1"/>
        <v>1716.6759999999999</v>
      </c>
      <c r="J15" s="41">
        <f t="shared" si="2"/>
        <v>1584.624</v>
      </c>
      <c r="K15" s="41">
        <v>1584.62</v>
      </c>
      <c r="L15" s="41">
        <v>1584.62</v>
      </c>
      <c r="M15" s="41">
        <v>1584.62</v>
      </c>
      <c r="N15" s="12"/>
    </row>
    <row r="16" spans="1:14" ht="15.75" thickBot="1">
      <c r="A16" s="20" t="s">
        <v>35</v>
      </c>
      <c r="B16" s="20">
        <v>1</v>
      </c>
      <c r="C16" s="21">
        <v>231</v>
      </c>
      <c r="D16" s="19">
        <v>26</v>
      </c>
      <c r="E16" s="22"/>
      <c r="F16" s="22"/>
      <c r="G16" s="22">
        <v>146.44999999999999</v>
      </c>
      <c r="H16" s="22">
        <f t="shared" si="0"/>
        <v>146.44999999999999</v>
      </c>
      <c r="I16" s="22">
        <f t="shared" si="1"/>
        <v>190.38499999999999</v>
      </c>
      <c r="J16" s="43">
        <f t="shared" si="2"/>
        <v>175.73999999999998</v>
      </c>
      <c r="K16" s="44">
        <v>175.74</v>
      </c>
      <c r="L16" s="44">
        <v>175.74</v>
      </c>
      <c r="M16" s="44">
        <v>175.74</v>
      </c>
      <c r="N16" s="12"/>
    </row>
    <row r="17" spans="1:256">
      <c r="A17" s="12"/>
      <c r="B17" s="12"/>
      <c r="C17" s="11"/>
      <c r="D17" s="17"/>
      <c r="E17" s="8"/>
      <c r="F17" s="8"/>
      <c r="G17" s="8"/>
      <c r="H17" s="8"/>
      <c r="I17" s="8"/>
      <c r="J17" s="41"/>
      <c r="K17" s="53" t="s">
        <v>46</v>
      </c>
      <c r="L17" s="54"/>
      <c r="M17" s="45" t="s">
        <v>47</v>
      </c>
      <c r="N17" s="12"/>
    </row>
    <row r="18" spans="1:256">
      <c r="A18" s="12" t="s">
        <v>10</v>
      </c>
      <c r="B18" s="12">
        <v>1</v>
      </c>
      <c r="C18" s="11">
        <v>181</v>
      </c>
      <c r="D18">
        <v>70</v>
      </c>
      <c r="E18" s="8">
        <v>1579.79</v>
      </c>
      <c r="F18" s="8"/>
      <c r="G18" s="8">
        <v>742.1</v>
      </c>
      <c r="H18" s="8">
        <f t="shared" ref="H18:H24" si="3">SUM(E18:G18)</f>
        <v>2321.89</v>
      </c>
      <c r="I18" s="8">
        <f t="shared" ref="I18:I24" si="4">SUM(H18*30%)+H18</f>
        <v>3018.4569999999999</v>
      </c>
      <c r="J18" s="41">
        <f t="shared" ref="J18:J24" si="5">SUM(H18*20%)+H18</f>
        <v>2786.268</v>
      </c>
      <c r="K18" s="41">
        <v>5572.54</v>
      </c>
      <c r="L18" s="41">
        <v>5572.54</v>
      </c>
      <c r="M18" s="41">
        <v>9194.69</v>
      </c>
      <c r="N18" s="12"/>
    </row>
    <row r="19" spans="1:256">
      <c r="A19" s="12" t="s">
        <v>12</v>
      </c>
      <c r="B19" s="12">
        <v>1</v>
      </c>
      <c r="C19" s="11">
        <v>166</v>
      </c>
      <c r="D19">
        <v>4.2</v>
      </c>
      <c r="E19" s="8">
        <v>128.75</v>
      </c>
      <c r="F19" s="8">
        <v>321.87</v>
      </c>
      <c r="G19" s="8"/>
      <c r="H19" s="8">
        <f t="shared" si="3"/>
        <v>450.62</v>
      </c>
      <c r="I19" s="8">
        <f t="shared" si="4"/>
        <v>585.80600000000004</v>
      </c>
      <c r="J19" s="41">
        <f t="shared" si="5"/>
        <v>540.74400000000003</v>
      </c>
      <c r="K19" s="41">
        <v>1081.48</v>
      </c>
      <c r="L19" s="41">
        <v>1081.48</v>
      </c>
      <c r="M19" s="41">
        <v>1784.44</v>
      </c>
      <c r="N19" s="12" t="s">
        <v>51</v>
      </c>
    </row>
    <row r="20" spans="1:256">
      <c r="A20" s="12" t="s">
        <v>27</v>
      </c>
      <c r="B20" s="12">
        <v>1</v>
      </c>
      <c r="C20" s="11">
        <v>160</v>
      </c>
      <c r="D20">
        <v>64</v>
      </c>
      <c r="E20" s="8"/>
      <c r="F20" s="8">
        <v>1184.48</v>
      </c>
      <c r="G20" s="8"/>
      <c r="H20" s="8">
        <f t="shared" si="3"/>
        <v>1184.48</v>
      </c>
      <c r="I20" s="8">
        <f t="shared" si="4"/>
        <v>1539.8240000000001</v>
      </c>
      <c r="J20" s="41">
        <f t="shared" si="5"/>
        <v>1421.376</v>
      </c>
      <c r="K20" s="41">
        <v>2842.76</v>
      </c>
      <c r="L20" s="41">
        <v>2842.76</v>
      </c>
      <c r="M20" s="41">
        <v>4690.55</v>
      </c>
      <c r="N20" s="12"/>
    </row>
    <row r="21" spans="1:256">
      <c r="A21" s="12" t="s">
        <v>2</v>
      </c>
      <c r="B21" s="12">
        <v>1</v>
      </c>
      <c r="C21" s="11">
        <v>155</v>
      </c>
      <c r="D21">
        <v>36</v>
      </c>
      <c r="E21" s="8">
        <v>2228.2199999999998</v>
      </c>
      <c r="F21" s="8"/>
      <c r="G21" s="8">
        <v>1591.59</v>
      </c>
      <c r="H21" s="8">
        <f t="shared" si="3"/>
        <v>3819.8099999999995</v>
      </c>
      <c r="I21" s="8">
        <f t="shared" si="4"/>
        <v>4965.7529999999988</v>
      </c>
      <c r="J21" s="41">
        <f t="shared" si="5"/>
        <v>4583.771999999999</v>
      </c>
      <c r="K21" s="41">
        <v>9167.5400000000009</v>
      </c>
      <c r="L21" s="41">
        <v>9167.5400000000009</v>
      </c>
      <c r="M21" s="41">
        <v>15126.44</v>
      </c>
      <c r="N21" s="12"/>
      <c r="IV21" s="12"/>
    </row>
    <row r="22" spans="1:256">
      <c r="A22" s="12" t="s">
        <v>14</v>
      </c>
      <c r="B22" s="12">
        <v>1</v>
      </c>
      <c r="C22" s="11">
        <v>137</v>
      </c>
      <c r="D22">
        <v>23</v>
      </c>
      <c r="E22" s="8">
        <v>860.48</v>
      </c>
      <c r="F22" s="8">
        <v>193.82</v>
      </c>
      <c r="G22" s="8">
        <v>614.64</v>
      </c>
      <c r="H22" s="8">
        <f t="shared" si="3"/>
        <v>1668.94</v>
      </c>
      <c r="I22" s="8">
        <f t="shared" si="4"/>
        <v>2169.6220000000003</v>
      </c>
      <c r="J22" s="41">
        <f t="shared" si="5"/>
        <v>2002.7280000000001</v>
      </c>
      <c r="K22" s="41">
        <v>4005.46</v>
      </c>
      <c r="L22" s="41">
        <v>4005.46</v>
      </c>
      <c r="M22" s="41">
        <v>6609.01</v>
      </c>
      <c r="N22" s="12"/>
    </row>
    <row r="23" spans="1:256">
      <c r="A23" s="12" t="s">
        <v>3</v>
      </c>
      <c r="B23" s="12">
        <v>1</v>
      </c>
      <c r="C23" s="11">
        <v>105</v>
      </c>
      <c r="D23">
        <v>79</v>
      </c>
      <c r="E23" s="8">
        <v>270.38</v>
      </c>
      <c r="F23" s="8"/>
      <c r="G23" s="8">
        <v>193.12</v>
      </c>
      <c r="H23" s="8">
        <f t="shared" si="3"/>
        <v>463.5</v>
      </c>
      <c r="I23" s="8">
        <f t="shared" si="4"/>
        <v>602.54999999999995</v>
      </c>
      <c r="J23" s="41">
        <f t="shared" si="5"/>
        <v>556.20000000000005</v>
      </c>
      <c r="K23" s="41">
        <v>1112.4000000000001</v>
      </c>
      <c r="L23" s="41">
        <v>1112.4000000000001</v>
      </c>
      <c r="M23" s="41">
        <v>1835.46</v>
      </c>
      <c r="N23" s="12"/>
    </row>
    <row r="24" spans="1:256" ht="15.75" thickBot="1">
      <c r="A24" s="20" t="s">
        <v>5</v>
      </c>
      <c r="B24" s="20">
        <v>1</v>
      </c>
      <c r="C24" s="21">
        <v>102</v>
      </c>
      <c r="D24" s="19">
        <v>68</v>
      </c>
      <c r="E24" s="22">
        <v>2117.66</v>
      </c>
      <c r="F24" s="22"/>
      <c r="G24" s="22">
        <v>889.62</v>
      </c>
      <c r="H24" s="22">
        <f t="shared" si="3"/>
        <v>3007.2799999999997</v>
      </c>
      <c r="I24" s="22">
        <f t="shared" si="4"/>
        <v>3909.4639999999995</v>
      </c>
      <c r="J24" s="43">
        <f t="shared" si="5"/>
        <v>3608.7359999999999</v>
      </c>
      <c r="K24" s="43">
        <v>7217.48</v>
      </c>
      <c r="L24" s="43">
        <v>7217.48</v>
      </c>
      <c r="M24" s="43">
        <v>11908.84</v>
      </c>
      <c r="N24" s="12"/>
    </row>
    <row r="25" spans="1:256">
      <c r="A25" s="12"/>
      <c r="B25" s="12"/>
      <c r="C25" s="11"/>
      <c r="D25" s="17"/>
      <c r="E25" s="8"/>
      <c r="F25" s="8"/>
      <c r="G25" s="8"/>
      <c r="H25" s="8"/>
      <c r="I25" s="8"/>
      <c r="J25" s="41"/>
      <c r="K25" s="55" t="s">
        <v>48</v>
      </c>
      <c r="L25" s="56"/>
      <c r="M25" s="57"/>
      <c r="N25" s="12"/>
    </row>
    <row r="26" spans="1:256">
      <c r="A26" s="12" t="s">
        <v>13</v>
      </c>
      <c r="B26" s="12">
        <v>1</v>
      </c>
      <c r="C26" s="11">
        <v>97</v>
      </c>
      <c r="D26">
        <v>46</v>
      </c>
      <c r="E26" s="8">
        <v>946.62</v>
      </c>
      <c r="F26" s="8"/>
      <c r="G26" s="8">
        <v>676.16</v>
      </c>
      <c r="H26" s="8">
        <f t="shared" ref="H26:H41" si="6">SUM(E26:G26)</f>
        <v>1622.78</v>
      </c>
      <c r="I26" s="8">
        <f t="shared" ref="I26:I41" si="7">SUM(H26*30%)+H26</f>
        <v>2109.614</v>
      </c>
      <c r="J26" s="41">
        <f t="shared" ref="J26:J41" si="8">SUM(H26*20%)+H26</f>
        <v>1947.336</v>
      </c>
      <c r="K26" s="41">
        <v>6426.22</v>
      </c>
      <c r="L26" s="41">
        <v>6426.22</v>
      </c>
      <c r="M26" s="41">
        <v>6426.22</v>
      </c>
      <c r="N26" s="12"/>
    </row>
    <row r="27" spans="1:256">
      <c r="A27" s="12" t="s">
        <v>15</v>
      </c>
      <c r="B27" s="12">
        <v>1</v>
      </c>
      <c r="C27" s="11">
        <v>97</v>
      </c>
      <c r="D27">
        <v>49</v>
      </c>
      <c r="E27" s="8">
        <v>874.21</v>
      </c>
      <c r="F27" s="8">
        <v>968.2</v>
      </c>
      <c r="G27" s="8">
        <v>833.66</v>
      </c>
      <c r="H27" s="8">
        <f t="shared" si="6"/>
        <v>2676.07</v>
      </c>
      <c r="I27" s="8">
        <f t="shared" si="7"/>
        <v>3478.8910000000001</v>
      </c>
      <c r="J27" s="41">
        <f t="shared" si="8"/>
        <v>3211.2840000000001</v>
      </c>
      <c r="K27" s="41">
        <v>10597.22</v>
      </c>
      <c r="L27" s="41">
        <v>10597.22</v>
      </c>
      <c r="M27" s="41">
        <v>10597.22</v>
      </c>
      <c r="N27" s="8"/>
    </row>
    <row r="28" spans="1:256">
      <c r="A28" s="12" t="s">
        <v>30</v>
      </c>
      <c r="B28" s="12">
        <v>2</v>
      </c>
      <c r="C28" s="11">
        <v>48</v>
      </c>
      <c r="D28">
        <v>0</v>
      </c>
      <c r="E28" s="8"/>
      <c r="F28" s="8">
        <v>1190</v>
      </c>
      <c r="G28" s="8"/>
      <c r="H28" s="8">
        <f t="shared" si="6"/>
        <v>1190</v>
      </c>
      <c r="I28" s="8">
        <f t="shared" si="7"/>
        <v>1547</v>
      </c>
      <c r="J28" s="41">
        <f t="shared" si="8"/>
        <v>1428</v>
      </c>
      <c r="K28" s="41">
        <v>4712.3999999999996</v>
      </c>
      <c r="L28" s="41">
        <v>4712.3999999999996</v>
      </c>
      <c r="M28" s="41">
        <v>4712.3999999999996</v>
      </c>
      <c r="N28" s="12"/>
    </row>
    <row r="29" spans="1:256">
      <c r="A29" s="12" t="s">
        <v>18</v>
      </c>
      <c r="B29" s="12">
        <v>1</v>
      </c>
      <c r="C29" s="11">
        <v>44</v>
      </c>
      <c r="D29">
        <v>18</v>
      </c>
      <c r="E29" s="8">
        <v>1248.23</v>
      </c>
      <c r="F29" s="8"/>
      <c r="G29" s="8">
        <v>745.14</v>
      </c>
      <c r="H29" s="8">
        <f t="shared" si="6"/>
        <v>1993.37</v>
      </c>
      <c r="I29" s="8">
        <f t="shared" si="7"/>
        <v>2591.3809999999999</v>
      </c>
      <c r="J29" s="41">
        <f t="shared" si="8"/>
        <v>2392.0439999999999</v>
      </c>
      <c r="K29" s="41">
        <v>7893.73</v>
      </c>
      <c r="L29" s="41">
        <v>7893.73</v>
      </c>
      <c r="M29" s="41">
        <v>7893.73</v>
      </c>
      <c r="N29" s="12"/>
    </row>
    <row r="30" spans="1:256">
      <c r="A30" s="12" t="s">
        <v>36</v>
      </c>
      <c r="B30" s="12">
        <v>1</v>
      </c>
      <c r="C30" s="11">
        <v>41</v>
      </c>
      <c r="D30">
        <v>20</v>
      </c>
      <c r="E30" s="8"/>
      <c r="F30" s="8"/>
      <c r="G30" s="8">
        <v>376.59</v>
      </c>
      <c r="H30" s="8">
        <f t="shared" si="6"/>
        <v>376.59</v>
      </c>
      <c r="I30" s="8">
        <f t="shared" si="7"/>
        <v>489.56699999999995</v>
      </c>
      <c r="J30" s="41">
        <f t="shared" si="8"/>
        <v>451.90799999999996</v>
      </c>
      <c r="K30" s="41">
        <v>1491.3</v>
      </c>
      <c r="L30" s="41">
        <v>1491.3</v>
      </c>
      <c r="M30" s="41">
        <v>1491.3</v>
      </c>
      <c r="N30" s="12"/>
    </row>
    <row r="31" spans="1:256">
      <c r="A31" s="12" t="s">
        <v>16</v>
      </c>
      <c r="B31" s="12">
        <v>1</v>
      </c>
      <c r="C31" s="11">
        <v>40</v>
      </c>
      <c r="D31">
        <v>38</v>
      </c>
      <c r="E31" s="8">
        <v>1428.47</v>
      </c>
      <c r="F31" s="8"/>
      <c r="G31" s="8">
        <v>1020.33</v>
      </c>
      <c r="H31" s="8">
        <f t="shared" si="6"/>
        <v>2448.8000000000002</v>
      </c>
      <c r="I31" s="8">
        <f t="shared" si="7"/>
        <v>3183.44</v>
      </c>
      <c r="J31" s="41">
        <f t="shared" si="8"/>
        <v>2938.5600000000004</v>
      </c>
      <c r="K31" s="41">
        <v>9697.25</v>
      </c>
      <c r="L31" s="41">
        <v>9697.25</v>
      </c>
      <c r="M31" s="41">
        <v>9697.25</v>
      </c>
      <c r="N31" s="12"/>
    </row>
    <row r="32" spans="1:256">
      <c r="A32" s="12" t="s">
        <v>32</v>
      </c>
      <c r="B32" s="17">
        <v>2</v>
      </c>
      <c r="C32" s="18">
        <v>14</v>
      </c>
      <c r="D32" s="18">
        <v>0</v>
      </c>
      <c r="E32" s="23"/>
      <c r="F32" s="23">
        <v>892.5</v>
      </c>
      <c r="G32" s="23"/>
      <c r="H32" s="24">
        <f t="shared" si="6"/>
        <v>892.5</v>
      </c>
      <c r="I32" s="24">
        <f t="shared" si="7"/>
        <v>1160.25</v>
      </c>
      <c r="J32" s="46">
        <f t="shared" si="8"/>
        <v>1071</v>
      </c>
      <c r="K32" s="46">
        <v>3534.3</v>
      </c>
      <c r="L32" s="46">
        <v>3534.3</v>
      </c>
      <c r="M32" s="41">
        <v>3534.3</v>
      </c>
      <c r="N32" s="12"/>
    </row>
    <row r="33" spans="1:14" ht="15.75" thickBot="1">
      <c r="A33" s="20" t="s">
        <v>4</v>
      </c>
      <c r="B33" s="20"/>
      <c r="C33" s="21">
        <v>0</v>
      </c>
      <c r="D33" s="19">
        <v>0</v>
      </c>
      <c r="E33" s="22">
        <v>4313.75</v>
      </c>
      <c r="F33" s="22"/>
      <c r="G33" s="22">
        <v>3081.25</v>
      </c>
      <c r="H33" s="22">
        <f t="shared" si="6"/>
        <v>7395</v>
      </c>
      <c r="I33" s="22">
        <f t="shared" si="7"/>
        <v>9613.5</v>
      </c>
      <c r="J33" s="43">
        <f t="shared" si="8"/>
        <v>8874</v>
      </c>
      <c r="K33" s="44"/>
      <c r="L33" s="44"/>
      <c r="M33" s="44"/>
      <c r="N33" s="12" t="s">
        <v>41</v>
      </c>
    </row>
    <row r="34" spans="1:14">
      <c r="A34" s="12" t="s">
        <v>24</v>
      </c>
      <c r="B34" s="12">
        <v>1</v>
      </c>
      <c r="C34" s="11"/>
      <c r="E34" s="8"/>
      <c r="F34" s="8">
        <v>189.26</v>
      </c>
      <c r="G34" s="8"/>
      <c r="H34" s="8">
        <f t="shared" si="6"/>
        <v>189.26</v>
      </c>
      <c r="I34" s="8">
        <f t="shared" si="7"/>
        <v>246.03799999999998</v>
      </c>
      <c r="J34" s="41">
        <f t="shared" si="8"/>
        <v>227.11199999999999</v>
      </c>
      <c r="K34" s="42">
        <v>227.11</v>
      </c>
      <c r="L34" s="42">
        <v>227.11</v>
      </c>
      <c r="M34" s="42">
        <v>227.11</v>
      </c>
      <c r="N34" s="12" t="s">
        <v>42</v>
      </c>
    </row>
    <row r="35" spans="1:14">
      <c r="A35" s="12" t="s">
        <v>22</v>
      </c>
      <c r="B35" s="12">
        <v>1</v>
      </c>
      <c r="C35" s="11"/>
      <c r="E35" s="8"/>
      <c r="F35" s="8">
        <v>447.12</v>
      </c>
      <c r="G35" s="8"/>
      <c r="H35" s="8">
        <f t="shared" si="6"/>
        <v>447.12</v>
      </c>
      <c r="I35" s="8">
        <f t="shared" si="7"/>
        <v>581.25599999999997</v>
      </c>
      <c r="J35" s="41">
        <f t="shared" si="8"/>
        <v>536.54399999999998</v>
      </c>
      <c r="K35" s="42">
        <v>536.54</v>
      </c>
      <c r="L35" s="42">
        <v>536.54</v>
      </c>
      <c r="M35" s="42">
        <v>536.54</v>
      </c>
      <c r="N35" s="12"/>
    </row>
    <row r="36" spans="1:14">
      <c r="A36" s="12" t="s">
        <v>23</v>
      </c>
      <c r="B36" s="12">
        <v>3</v>
      </c>
      <c r="C36" s="11"/>
      <c r="E36" s="8"/>
      <c r="F36" s="8">
        <v>1190</v>
      </c>
      <c r="G36" s="8"/>
      <c r="H36" s="8">
        <f t="shared" si="6"/>
        <v>1190</v>
      </c>
      <c r="I36" s="8">
        <f t="shared" si="7"/>
        <v>1547</v>
      </c>
      <c r="J36" s="41">
        <f t="shared" si="8"/>
        <v>1428</v>
      </c>
      <c r="K36" s="41">
        <v>1428</v>
      </c>
      <c r="L36" s="41">
        <v>1428</v>
      </c>
      <c r="M36" s="41">
        <v>1428</v>
      </c>
      <c r="N36" s="12"/>
    </row>
    <row r="37" spans="1:14">
      <c r="A37" s="12" t="s">
        <v>25</v>
      </c>
      <c r="B37" s="12">
        <v>3</v>
      </c>
      <c r="C37" s="11"/>
      <c r="E37" s="8"/>
      <c r="F37" s="8">
        <v>1190</v>
      </c>
      <c r="G37" s="8"/>
      <c r="H37" s="8">
        <f t="shared" si="6"/>
        <v>1190</v>
      </c>
      <c r="I37" s="8">
        <f t="shared" si="7"/>
        <v>1547</v>
      </c>
      <c r="J37" s="41">
        <f t="shared" si="8"/>
        <v>1428</v>
      </c>
      <c r="K37" s="41">
        <v>1428</v>
      </c>
      <c r="L37" s="41">
        <v>1428</v>
      </c>
      <c r="M37" s="41">
        <v>1428</v>
      </c>
      <c r="N37" s="12" t="s">
        <v>52</v>
      </c>
    </row>
    <row r="38" spans="1:14">
      <c r="A38" s="12" t="s">
        <v>26</v>
      </c>
      <c r="B38" s="12">
        <v>3</v>
      </c>
      <c r="C38" s="11"/>
      <c r="E38" s="8"/>
      <c r="F38" s="8">
        <v>100.33</v>
      </c>
      <c r="G38" s="8"/>
      <c r="H38" s="8">
        <f t="shared" si="6"/>
        <v>100.33</v>
      </c>
      <c r="I38" s="8">
        <f t="shared" si="7"/>
        <v>130.429</v>
      </c>
      <c r="J38" s="41">
        <f t="shared" si="8"/>
        <v>120.396</v>
      </c>
      <c r="K38" s="42">
        <v>120.4</v>
      </c>
      <c r="L38" s="42">
        <v>120.4</v>
      </c>
      <c r="M38" s="42">
        <v>120.4</v>
      </c>
      <c r="N38" s="12" t="s">
        <v>52</v>
      </c>
    </row>
    <row r="39" spans="1:14">
      <c r="A39" s="12" t="s">
        <v>9</v>
      </c>
      <c r="B39" s="12">
        <v>1</v>
      </c>
      <c r="C39" s="11"/>
      <c r="E39" s="8">
        <v>468.65</v>
      </c>
      <c r="F39" s="8"/>
      <c r="G39" s="8">
        <v>334.75</v>
      </c>
      <c r="H39" s="8">
        <f t="shared" si="6"/>
        <v>803.4</v>
      </c>
      <c r="I39" s="8">
        <f t="shared" si="7"/>
        <v>1044.42</v>
      </c>
      <c r="J39" s="41">
        <f t="shared" si="8"/>
        <v>964.07999999999993</v>
      </c>
      <c r="K39" s="42">
        <v>964.08</v>
      </c>
      <c r="L39" s="42">
        <v>964.08</v>
      </c>
      <c r="M39" s="42">
        <v>964.08</v>
      </c>
      <c r="N39" s="12" t="s">
        <v>42</v>
      </c>
    </row>
    <row r="40" spans="1:14">
      <c r="A40" s="12" t="s">
        <v>28</v>
      </c>
      <c r="B40" s="12">
        <v>3</v>
      </c>
      <c r="C40" s="11"/>
      <c r="E40" s="8"/>
      <c r="F40" s="8">
        <v>813.75</v>
      </c>
      <c r="G40" s="8"/>
      <c r="H40" s="8">
        <f t="shared" si="6"/>
        <v>813.75</v>
      </c>
      <c r="I40" s="8">
        <f t="shared" si="7"/>
        <v>1057.875</v>
      </c>
      <c r="J40" s="41">
        <f t="shared" si="8"/>
        <v>976.5</v>
      </c>
      <c r="K40" s="42">
        <v>976.5</v>
      </c>
      <c r="L40" s="42">
        <v>976.5</v>
      </c>
      <c r="M40" s="42">
        <v>976.5</v>
      </c>
      <c r="N40" s="12"/>
    </row>
    <row r="41" spans="1:14">
      <c r="A41" s="14" t="s">
        <v>33</v>
      </c>
      <c r="B41" s="14">
        <v>1</v>
      </c>
      <c r="C41" s="10"/>
      <c r="D41" s="3"/>
      <c r="E41" s="6"/>
      <c r="F41" s="6">
        <v>1557.5</v>
      </c>
      <c r="G41" s="6"/>
      <c r="H41" s="6">
        <f t="shared" si="6"/>
        <v>1557.5</v>
      </c>
      <c r="I41" s="8">
        <f t="shared" si="7"/>
        <v>2024.75</v>
      </c>
      <c r="J41" s="41">
        <f t="shared" si="8"/>
        <v>1869</v>
      </c>
      <c r="K41" s="47">
        <v>1869</v>
      </c>
      <c r="L41" s="47">
        <v>1869</v>
      </c>
      <c r="M41" s="47">
        <v>1869</v>
      </c>
      <c r="N41" s="14"/>
    </row>
    <row r="42" spans="1:14" ht="15.75" thickBot="1">
      <c r="H42" s="26">
        <f t="shared" ref="H42:M42" si="9">SUM(H7:H41)</f>
        <v>48358.740000000005</v>
      </c>
      <c r="I42" s="2">
        <f t="shared" si="9"/>
        <v>62866.362000000008</v>
      </c>
      <c r="J42" s="2">
        <f t="shared" si="9"/>
        <v>58030.488000000005</v>
      </c>
      <c r="K42" s="2">
        <f t="shared" si="9"/>
        <v>95568.6</v>
      </c>
      <c r="L42" s="2">
        <f t="shared" si="9"/>
        <v>95568.6</v>
      </c>
      <c r="M42" s="27">
        <f t="shared" si="9"/>
        <v>115718.37</v>
      </c>
    </row>
    <row r="43" spans="1:14" ht="15.75" thickTop="1"/>
    <row r="44" spans="1:14">
      <c r="A44" s="36" t="s">
        <v>56</v>
      </c>
      <c r="B44" s="35"/>
      <c r="C44" s="35"/>
      <c r="D44" s="35"/>
      <c r="E44" s="37"/>
      <c r="F44" s="37"/>
      <c r="G44" s="37"/>
      <c r="H44" s="35"/>
      <c r="I44" s="35"/>
      <c r="J44" s="35"/>
      <c r="K44" s="35"/>
      <c r="L44" s="35"/>
      <c r="M44" s="35"/>
    </row>
    <row r="45" spans="1:14">
      <c r="A45" s="36" t="s">
        <v>57</v>
      </c>
      <c r="B45" s="35"/>
      <c r="C45" s="35"/>
      <c r="D45" s="35"/>
      <c r="E45" s="37"/>
      <c r="F45" s="37"/>
      <c r="G45" s="37"/>
      <c r="H45" s="35"/>
      <c r="I45" s="35"/>
      <c r="J45" s="35"/>
      <c r="K45" s="35"/>
      <c r="L45" s="35"/>
      <c r="M45" s="35"/>
    </row>
    <row r="46" spans="1:14">
      <c r="A46" s="38" t="s">
        <v>58</v>
      </c>
      <c r="B46" s="35"/>
      <c r="C46" s="35"/>
      <c r="D46" s="35"/>
      <c r="E46" s="37"/>
      <c r="F46" s="37"/>
      <c r="G46" s="37"/>
      <c r="H46" s="35"/>
      <c r="I46" s="35"/>
      <c r="J46" s="35"/>
      <c r="K46" s="35"/>
      <c r="L46" s="35"/>
      <c r="M46" s="35"/>
    </row>
    <row r="50" spans="11:11">
      <c r="K50" s="35"/>
    </row>
  </sheetData>
  <sortState ref="A5:IV37">
    <sortCondition descending="1" ref="C5:C37"/>
  </sortState>
  <mergeCells count="4">
    <mergeCell ref="K5:M5"/>
    <mergeCell ref="I5:J5"/>
    <mergeCell ref="K17:L17"/>
    <mergeCell ref="K25:M25"/>
  </mergeCells>
  <pageMargins left="0.43307086614173229" right="0" top="0.6692913385826772" bottom="0.59055118110236227" header="0.31496062992125984" footer="0.31496062992125984"/>
  <pageSetup paperSize="9" scale="71" orientation="landscape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Überblick zur Kostenentwicklung in städtischen Freisportanlagen.xls"/>
    <f:field ref="objsubject" par="" text=""/>
    <f:field ref="objcreatedby" par="" text="eris_svc"/>
    <f:field ref="objcreatedat" par="" text="05.11.2010 08:54:26"/>
    <f:field ref="objchangedby" par="" text="eris_svc"/>
    <f:field ref="objmodifiedat" par="" text="05.11.2010 08:54:28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Überblick zur Kostenentwicklung in städtischen Freisportanlagen.xls"/>
    <f:field ref="DEPRECONFIG_15_1001_Objektname" par="" text="Überblick zur Kostenentwicklung in städtischen Freisportanlagen.xls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HublAn</dc:creator>
  <cp:lastModifiedBy>Gunther von Papp</cp:lastModifiedBy>
  <cp:lastPrinted>2010-09-30T08:30:54Z</cp:lastPrinted>
  <dcterms:created xsi:type="dcterms:W3CDTF">2010-09-28T08:57:22Z</dcterms:created>
  <dcterms:modified xsi:type="dcterms:W3CDTF">2010-10-22T08:52:14Z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Anlage/12.11.2010/TOP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05.11.2010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*COO.2171.101.12.15334*</vt:lpwstr>
  </property>
  <property name="FSC#COOELAK@1.1001:RefBarCode" pid="97" fmtid="{D5CDD505-2E9C-101B-9397-08002B2CF9AE}">
    <vt:lpwstr>*COO.2171.101.4.67849*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Anlage/12.11.2010/TOP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05.11.2010</vt:lpwstr>
  </property>
  <property name="FSC#ATSTATECFG@1.1001:SubfileSubject" pid="125" fmtid="{D5CDD505-2E9C-101B-9397-08002B2CF9AE}">
    <vt:lpwstr>ERIS Anlage/12.11.2010/TOP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Anlage/12.11.2010/TOP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COO.2171.101.12.15334</vt:lpwstr>
  </property>
  <property name="FSC#FSCFOLIO@1.1001:docpropproject" pid="153" fmtid="{D5CDD505-2E9C-101B-9397-08002B2CF9AE}">
    <vt:lpwstr/>
  </property>
</Properties>
</file>