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3470" windowHeight="10545"/>
  </bookViews>
  <sheets>
    <sheet name="Zsfsg Stadtrat" sheetId="4" r:id="rId1"/>
  </sheets>
  <calcPr calcId="125725"/>
</workbook>
</file>

<file path=xl/calcChain.xml><?xml version="1.0" encoding="utf-8"?>
<calcChain xmlns="http://schemas.openxmlformats.org/spreadsheetml/2006/main">
  <c r="M19" i="4"/>
  <c r="M15"/>
  <c r="I15"/>
  <c r="E15"/>
  <c r="K13"/>
  <c r="M13" s="1"/>
  <c r="G13"/>
  <c r="I13" s="1"/>
  <c r="I12"/>
  <c r="E12"/>
  <c r="I11"/>
  <c r="E11"/>
  <c r="C11"/>
  <c r="M10"/>
  <c r="I10"/>
  <c r="E10"/>
  <c r="C10"/>
  <c r="C13" s="1"/>
  <c r="E13" s="1"/>
  <c r="I9"/>
  <c r="E9"/>
  <c r="M8"/>
  <c r="I8"/>
  <c r="M7"/>
  <c r="I7"/>
  <c r="E7"/>
  <c r="M5"/>
  <c r="M18" s="1"/>
  <c r="I5"/>
  <c r="E5"/>
  <c r="K3"/>
  <c r="I3"/>
  <c r="M3" s="1"/>
  <c r="H3"/>
  <c r="L3" s="1"/>
  <c r="G3"/>
  <c r="E18" l="1"/>
  <c r="I18"/>
</calcChain>
</file>

<file path=xl/sharedStrings.xml><?xml version="1.0" encoding="utf-8"?>
<sst xmlns="http://schemas.openxmlformats.org/spreadsheetml/2006/main" count="32" uniqueCount="28">
  <si>
    <t>laut bisheriger Beschlüsse (z.B. Stadtrat vom 19.05.2010) zulässig</t>
  </si>
  <si>
    <t>Ist 2015/16</t>
  </si>
  <si>
    <t>beantragter Stadtratsbeschluss bis ca. 2022</t>
  </si>
  <si>
    <t>Einrichtung</t>
  </si>
  <si>
    <t>Kosten-relevante Anzahl</t>
  </si>
  <si>
    <t xml:space="preserve">Kosten je </t>
  </si>
  <si>
    <t>Summe</t>
  </si>
  <si>
    <t>Bemerkung</t>
  </si>
  <si>
    <t>Mittagsbetreuung</t>
  </si>
  <si>
    <t>3)</t>
  </si>
  <si>
    <t>Verwaltungskosten Mittagsb.</t>
  </si>
  <si>
    <t>offene GS, HS, RS, Gym, FÖZ 2)</t>
  </si>
  <si>
    <t xml:space="preserve">                städtisch</t>
  </si>
  <si>
    <r>
      <t>gebundene GS</t>
    </r>
    <r>
      <rPr>
        <sz val="11"/>
        <rFont val="Arial"/>
        <family val="2"/>
      </rPr>
      <t xml:space="preserve"> </t>
    </r>
    <r>
      <rPr>
        <sz val="10"/>
        <rFont val="Arial"/>
        <family val="2"/>
      </rPr>
      <t>1)</t>
    </r>
  </si>
  <si>
    <t>gebundene MS</t>
  </si>
  <si>
    <t>gebundene FöZ</t>
  </si>
  <si>
    <t>geb. RS und Gym staatlich</t>
  </si>
  <si>
    <t>zusätzl. Sachauf-wand Ganztag</t>
  </si>
  <si>
    <t>städt. Schulen je Klasse geb. GT Pauschale für Schul-budget 6.000 bzw. 6.500 €</t>
  </si>
  <si>
    <t>städt. Lehrpersonal Ausweitung PVS und Wirtschaftsschule</t>
  </si>
  <si>
    <t>Bem.1) 2)</t>
  </si>
  <si>
    <t>Bemerkungen:</t>
  </si>
  <si>
    <t>1) Es werden hier auch die Altfälle der gebundenen Ganztagsschule an den Grundschulen Oedenberger Str. und  Insel Schütt</t>
  </si>
  <si>
    <t xml:space="preserve">    als kostenrelevant erfasst. Die tatsächlichen  Zahlungen an den Staat liegen insgesamt 20.000/22.000 Euro niedriger (vgl. Abzug am Ende).</t>
  </si>
  <si>
    <t>2) In den Gruppen der offenen Ganztagsschule an Gymnasien und Realschulen sind z.Zt. 12 Gruppen an der BBS enthalten, für die kein eigener</t>
  </si>
  <si>
    <t xml:space="preserve">    städt. Betrag von je 5.000/5.500 Euro bezahlt werden muss. Der Eigenanteil ist bereits im Lehrpersonalbudget der Schule verbucht. </t>
  </si>
  <si>
    <t>3) Es werden die Gruppen der Mittagsbetreuung mir 3.323 Euro kalkuliert. Der ehm. Verwaltungskostenbeitrag an die gfi wird seit dem Schuljahr 2014/15</t>
  </si>
  <si>
    <t xml:space="preserve">     anders verteilt (ca. 96.000 Euro, Vorgang ist kostenneutral).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</si>
</sst>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#\ &quot;Gruppen&quot;"/>
    <numFmt numFmtId="165" formatCode="#,##0\ &quot;€&quot;"/>
    <numFmt numFmtId="166" formatCode="#\ &quot;Züge&quot;"/>
    <numFmt numFmtId="167" formatCode="#\ &quot;Klassen&quot;"/>
    <numFmt numFmtId="168" formatCode="\'\c\a\.\'\ #\ &quot;Kla.&quot;"/>
    <numFmt numFmtId="169" formatCode="#\ &quot;x&quot;"/>
  </numFmts>
  <fonts count="4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/>
    </xf>
    <xf numFmtId="0" fontId="1" fillId="0" borderId="1" xfId="1" applyBorder="1" applyAlignment="1">
      <alignment horizontal="center" wrapText="1"/>
    </xf>
    <xf numFmtId="0" fontId="2" fillId="0" borderId="1" xfId="1" applyFont="1" applyBorder="1" applyAlignment="1">
      <alignment horizontal="center" wrapText="1"/>
    </xf>
    <xf numFmtId="0" fontId="2" fillId="0" borderId="0" xfId="1" applyFont="1" applyAlignment="1">
      <alignment horizontal="center" wrapText="1"/>
    </xf>
    <xf numFmtId="0" fontId="1" fillId="0" borderId="1" xfId="1" applyBorder="1"/>
    <xf numFmtId="0" fontId="1" fillId="0" borderId="0" xfId="1" applyAlignment="1">
      <alignment horizontal="center"/>
    </xf>
    <xf numFmtId="0" fontId="2" fillId="0" borderId="1" xfId="1" applyFont="1" applyBorder="1" applyAlignment="1">
      <alignment wrapText="1"/>
    </xf>
    <xf numFmtId="164" fontId="1" fillId="0" borderId="1" xfId="1" applyNumberFormat="1" applyBorder="1"/>
    <xf numFmtId="165" fontId="1" fillId="0" borderId="1" xfId="1" applyNumberFormat="1" applyBorder="1"/>
    <xf numFmtId="165" fontId="1" fillId="0" borderId="0" xfId="1" applyNumberFormat="1"/>
    <xf numFmtId="0" fontId="2" fillId="0" borderId="0" xfId="1" applyFont="1" applyBorder="1" applyAlignment="1">
      <alignment horizontal="center" wrapText="1"/>
    </xf>
    <xf numFmtId="0" fontId="2" fillId="0" borderId="5" xfId="1" applyFont="1" applyBorder="1" applyAlignment="1"/>
    <xf numFmtId="164" fontId="1" fillId="0" borderId="5" xfId="1" applyNumberFormat="1" applyBorder="1"/>
    <xf numFmtId="165" fontId="1" fillId="0" borderId="5" xfId="1" applyNumberFormat="1" applyBorder="1"/>
    <xf numFmtId="0" fontId="2" fillId="0" borderId="5" xfId="1" applyFont="1" applyBorder="1" applyAlignment="1">
      <alignment wrapText="1"/>
    </xf>
    <xf numFmtId="164" fontId="1" fillId="0" borderId="6" xfId="1" applyNumberFormat="1" applyBorder="1"/>
    <xf numFmtId="164" fontId="1" fillId="0" borderId="7" xfId="1" applyNumberFormat="1" applyBorder="1"/>
    <xf numFmtId="165" fontId="1" fillId="0" borderId="7" xfId="1" applyNumberFormat="1" applyBorder="1"/>
    <xf numFmtId="165" fontId="1" fillId="0" borderId="0" xfId="1" applyNumberFormat="1" applyBorder="1"/>
    <xf numFmtId="0" fontId="2" fillId="0" borderId="0" xfId="1" applyFont="1" applyAlignment="1">
      <alignment horizontal="center"/>
    </xf>
    <xf numFmtId="0" fontId="2" fillId="0" borderId="8" xfId="1" applyFont="1" applyBorder="1" applyAlignment="1">
      <alignment vertical="top" wrapText="1"/>
    </xf>
    <xf numFmtId="164" fontId="1" fillId="0" borderId="8" xfId="1" applyNumberFormat="1" applyBorder="1"/>
    <xf numFmtId="164" fontId="1" fillId="0" borderId="9" xfId="1" applyNumberFormat="1" applyBorder="1"/>
    <xf numFmtId="165" fontId="1" fillId="0" borderId="8" xfId="1" applyNumberFormat="1" applyBorder="1"/>
    <xf numFmtId="164" fontId="1" fillId="0" borderId="8" xfId="1" applyNumberFormat="1" applyBorder="1" applyAlignment="1">
      <alignment vertical="top"/>
    </xf>
    <xf numFmtId="165" fontId="1" fillId="0" borderId="8" xfId="1" applyNumberFormat="1" applyBorder="1" applyAlignment="1">
      <alignment vertical="top"/>
    </xf>
    <xf numFmtId="165" fontId="1" fillId="0" borderId="0" xfId="1" applyNumberFormat="1" applyBorder="1" applyAlignment="1">
      <alignment vertical="top"/>
    </xf>
    <xf numFmtId="164" fontId="1" fillId="0" borderId="1" xfId="1" applyNumberFormat="1" applyBorder="1" applyAlignment="1">
      <alignment vertical="top"/>
    </xf>
    <xf numFmtId="165" fontId="1" fillId="0" borderId="1" xfId="1" applyNumberFormat="1" applyBorder="1" applyAlignment="1">
      <alignment vertical="top"/>
    </xf>
    <xf numFmtId="0" fontId="2" fillId="0" borderId="8" xfId="1" applyFont="1" applyBorder="1" applyAlignment="1">
      <alignment wrapText="1"/>
    </xf>
    <xf numFmtId="166" fontId="1" fillId="0" borderId="8" xfId="1" applyNumberFormat="1" applyBorder="1"/>
    <xf numFmtId="167" fontId="1" fillId="0" borderId="8" xfId="1" applyNumberFormat="1" applyBorder="1"/>
    <xf numFmtId="167" fontId="1" fillId="0" borderId="10" xfId="1" applyNumberFormat="1" applyBorder="1"/>
    <xf numFmtId="165" fontId="1" fillId="0" borderId="11" xfId="1" applyNumberFormat="1" applyBorder="1"/>
    <xf numFmtId="0" fontId="1" fillId="0" borderId="1" xfId="1" applyBorder="1" applyAlignment="1">
      <alignment wrapText="1"/>
    </xf>
    <xf numFmtId="166" fontId="1" fillId="0" borderId="1" xfId="1" applyNumberFormat="1" applyBorder="1"/>
    <xf numFmtId="168" fontId="1" fillId="0" borderId="1" xfId="1" applyNumberFormat="1" applyBorder="1"/>
    <xf numFmtId="167" fontId="1" fillId="0" borderId="1" xfId="1" applyNumberFormat="1" applyBorder="1"/>
    <xf numFmtId="167" fontId="1" fillId="0" borderId="12" xfId="1" applyNumberFormat="1" applyBorder="1"/>
    <xf numFmtId="169" fontId="1" fillId="0" borderId="1" xfId="1" applyNumberFormat="1" applyBorder="1"/>
    <xf numFmtId="169" fontId="1" fillId="0" borderId="8" xfId="1" applyNumberFormat="1" applyBorder="1"/>
    <xf numFmtId="165" fontId="1" fillId="0" borderId="2" xfId="1" applyNumberFormat="1" applyBorder="1"/>
    <xf numFmtId="0" fontId="2" fillId="0" borderId="1" xfId="1" applyFont="1" applyFill="1" applyBorder="1" applyAlignment="1"/>
    <xf numFmtId="165" fontId="1" fillId="0" borderId="1" xfId="1" applyNumberFormat="1" applyFill="1" applyBorder="1"/>
    <xf numFmtId="0" fontId="2" fillId="0" borderId="0" xfId="1" applyFont="1" applyBorder="1" applyAlignment="1">
      <alignment vertical="center" wrapText="1"/>
    </xf>
    <xf numFmtId="0" fontId="1" fillId="0" borderId="5" xfId="1" applyBorder="1"/>
    <xf numFmtId="0" fontId="1" fillId="0" borderId="2" xfId="1" applyBorder="1"/>
    <xf numFmtId="0" fontId="2" fillId="0" borderId="13" xfId="1" applyFont="1" applyBorder="1"/>
    <xf numFmtId="165" fontId="1" fillId="0" borderId="14" xfId="1" applyNumberFormat="1" applyBorder="1"/>
    <xf numFmtId="165" fontId="1" fillId="0" borderId="15" xfId="1" applyNumberFormat="1" applyBorder="1"/>
    <xf numFmtId="0" fontId="1" fillId="0" borderId="0" xfId="1" applyBorder="1"/>
    <xf numFmtId="0" fontId="2" fillId="0" borderId="0" xfId="1" applyFont="1" applyBorder="1" applyAlignment="1">
      <alignment horizontal="right"/>
    </xf>
    <xf numFmtId="0" fontId="2" fillId="0" borderId="0" xfId="1" applyFont="1" applyBorder="1"/>
    <xf numFmtId="0" fontId="2" fillId="0" borderId="0" xfId="1" applyFont="1"/>
    <xf numFmtId="0" fontId="2" fillId="0" borderId="1" xfId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1" fillId="0" borderId="3" xfId="1" applyBorder="1" applyAlignment="1">
      <alignment horizontal="center" wrapText="1"/>
    </xf>
    <xf numFmtId="0" fontId="1" fillId="0" borderId="4" xfId="1" applyBorder="1" applyAlignment="1">
      <alignment horizontal="center" wrapText="1"/>
    </xf>
    <xf numFmtId="0" fontId="2" fillId="0" borderId="2" xfId="1" applyFont="1" applyBorder="1" applyAlignment="1">
      <alignment horizontal="left" wrapText="1"/>
    </xf>
    <xf numFmtId="0" fontId="2" fillId="0" borderId="4" xfId="1" applyFont="1" applyBorder="1" applyAlignment="1">
      <alignment horizontal="left" wrapText="1"/>
    </xf>
  </cellXfs>
  <cellStyles count="4">
    <cellStyle name="Euro" xfId="2"/>
    <cellStyle name="Standard" xfId="0" builtinId="0"/>
    <cellStyle name="Standard 2" xfId="1"/>
    <cellStyle name="Währung 2" xfId="3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29"/>
  <sheetViews>
    <sheetView tabSelected="1" topLeftCell="A7" zoomScale="85" zoomScaleNormal="85" workbookViewId="0">
      <selection activeCell="G12" sqref="G12"/>
    </sheetView>
  </sheetViews>
  <sheetFormatPr baseColWidth="10" defaultRowHeight="12.75"/>
  <cols>
    <col min="1" max="1" width="17" style="1" customWidth="1"/>
    <col min="2" max="2" width="8" style="1" customWidth="1"/>
    <col min="3" max="3" width="11.7109375" style="1" customWidth="1"/>
    <col min="4" max="4" width="8.42578125" style="1" customWidth="1"/>
    <col min="5" max="5" width="11.42578125" style="1" customWidth="1"/>
    <col min="6" max="6" width="0.28515625" style="1" customWidth="1"/>
    <col min="7" max="7" width="11.5703125" style="1" bestFit="1" customWidth="1"/>
    <col min="8" max="8" width="7.85546875" style="1" customWidth="1"/>
    <col min="9" max="9" width="11.42578125" style="1"/>
    <col min="10" max="10" width="0.42578125" style="1" customWidth="1"/>
    <col min="11" max="11" width="11.7109375" style="1" bestFit="1" customWidth="1"/>
    <col min="12" max="12" width="7.85546875" style="1" customWidth="1"/>
    <col min="13" max="13" width="11.28515625" style="1" customWidth="1"/>
    <col min="14" max="14" width="11" style="1" customWidth="1"/>
    <col min="15" max="19" width="1" style="1" customWidth="1"/>
    <col min="20" max="16384" width="11.42578125" style="1"/>
  </cols>
  <sheetData>
    <row r="2" spans="1:14" ht="24.75" customHeight="1">
      <c r="A2" s="56" t="s">
        <v>0</v>
      </c>
      <c r="B2" s="57"/>
      <c r="C2" s="57"/>
      <c r="D2" s="57"/>
      <c r="E2" s="57"/>
      <c r="G2" s="58" t="s">
        <v>1</v>
      </c>
      <c r="H2" s="59"/>
      <c r="I2" s="60"/>
      <c r="K2" s="61" t="s">
        <v>2</v>
      </c>
      <c r="L2" s="62"/>
      <c r="M2" s="63"/>
    </row>
    <row r="3" spans="1:14" ht="36.75" customHeight="1">
      <c r="A3" s="2" t="s">
        <v>3</v>
      </c>
      <c r="B3" s="2"/>
      <c r="C3" s="3" t="s">
        <v>4</v>
      </c>
      <c r="D3" s="4" t="s">
        <v>5</v>
      </c>
      <c r="E3" s="4" t="s">
        <v>6</v>
      </c>
      <c r="F3" s="5"/>
      <c r="G3" s="3" t="str">
        <f>C3</f>
        <v>Kosten-relevante Anzahl</v>
      </c>
      <c r="H3" s="3" t="str">
        <f>D3</f>
        <v xml:space="preserve">Kosten je </v>
      </c>
      <c r="I3" s="3" t="str">
        <f>E3</f>
        <v>Summe</v>
      </c>
      <c r="J3" s="5"/>
      <c r="K3" s="3" t="str">
        <f>G3</f>
        <v>Kosten-relevante Anzahl</v>
      </c>
      <c r="L3" s="3" t="str">
        <f>H3</f>
        <v xml:space="preserve">Kosten je </v>
      </c>
      <c r="M3" s="3" t="str">
        <f>I3</f>
        <v>Summe</v>
      </c>
    </row>
    <row r="4" spans="1:14">
      <c r="A4" s="6"/>
      <c r="B4" s="6"/>
      <c r="C4" s="6"/>
      <c r="D4" s="6"/>
      <c r="E4" s="6"/>
      <c r="G4" s="6"/>
      <c r="H4" s="6"/>
      <c r="I4" s="6"/>
      <c r="K4" s="6"/>
      <c r="L4" s="6"/>
      <c r="M4" s="6"/>
      <c r="N4" s="7" t="s">
        <v>7</v>
      </c>
    </row>
    <row r="5" spans="1:14">
      <c r="A5" s="8" t="s">
        <v>8</v>
      </c>
      <c r="B5" s="9"/>
      <c r="C5" s="9">
        <v>210</v>
      </c>
      <c r="D5" s="10">
        <v>3323</v>
      </c>
      <c r="E5" s="10">
        <f t="shared" ref="E5:E12" si="0">C5*D5</f>
        <v>697830</v>
      </c>
      <c r="F5" s="11"/>
      <c r="G5" s="9">
        <v>226</v>
      </c>
      <c r="H5" s="10">
        <v>3323</v>
      </c>
      <c r="I5" s="10">
        <f t="shared" ref="I5:I12" si="1">G5*H5</f>
        <v>750998</v>
      </c>
      <c r="J5" s="11"/>
      <c r="K5" s="9">
        <v>240</v>
      </c>
      <c r="L5" s="10">
        <v>3323</v>
      </c>
      <c r="M5" s="10">
        <f>ROUND(K5*L5,-2)</f>
        <v>797500</v>
      </c>
      <c r="N5" s="12" t="s">
        <v>9</v>
      </c>
    </row>
    <row r="6" spans="1:14">
      <c r="A6" s="13" t="s">
        <v>10</v>
      </c>
      <c r="B6" s="14"/>
      <c r="C6" s="14"/>
      <c r="D6" s="15"/>
      <c r="E6" s="15">
        <v>96000</v>
      </c>
      <c r="F6" s="11"/>
      <c r="G6" s="14"/>
      <c r="H6" s="15"/>
      <c r="I6" s="15">
        <v>96000</v>
      </c>
      <c r="J6" s="11"/>
      <c r="K6" s="14"/>
      <c r="L6" s="15"/>
      <c r="M6" s="15">
        <v>96000</v>
      </c>
      <c r="N6" s="12" t="s">
        <v>9</v>
      </c>
    </row>
    <row r="7" spans="1:14" ht="27" customHeight="1">
      <c r="A7" s="16" t="s">
        <v>11</v>
      </c>
      <c r="B7" s="14"/>
      <c r="C7" s="17">
        <v>80</v>
      </c>
      <c r="D7" s="15">
        <v>5000</v>
      </c>
      <c r="E7" s="15">
        <f t="shared" si="0"/>
        <v>400000</v>
      </c>
      <c r="F7" s="11"/>
      <c r="G7" s="18">
        <v>81</v>
      </c>
      <c r="H7" s="19">
        <v>5000</v>
      </c>
      <c r="I7" s="19">
        <f t="shared" si="1"/>
        <v>405000</v>
      </c>
      <c r="J7" s="20"/>
      <c r="K7" s="9">
        <v>105</v>
      </c>
      <c r="L7" s="10">
        <v>5500</v>
      </c>
      <c r="M7" s="10">
        <f t="shared" ref="M7:M10" si="2">K7*L7</f>
        <v>577500</v>
      </c>
      <c r="N7" s="21"/>
    </row>
    <row r="8" spans="1:14" ht="17.25" customHeight="1">
      <c r="A8" s="22" t="s">
        <v>12</v>
      </c>
      <c r="B8" s="23"/>
      <c r="C8" s="24"/>
      <c r="D8" s="25"/>
      <c r="E8" s="25"/>
      <c r="F8" s="11"/>
      <c r="G8" s="26">
        <v>33</v>
      </c>
      <c r="H8" s="27">
        <v>5000</v>
      </c>
      <c r="I8" s="27">
        <f t="shared" si="1"/>
        <v>165000</v>
      </c>
      <c r="J8" s="28"/>
      <c r="K8" s="29">
        <v>35</v>
      </c>
      <c r="L8" s="30">
        <v>5500</v>
      </c>
      <c r="M8" s="30">
        <f t="shared" si="2"/>
        <v>192500</v>
      </c>
      <c r="N8" s="21"/>
    </row>
    <row r="9" spans="1:14" ht="13.5" customHeight="1">
      <c r="A9" s="31" t="s">
        <v>13</v>
      </c>
      <c r="B9" s="32">
        <v>10</v>
      </c>
      <c r="C9" s="33">
        <v>40</v>
      </c>
      <c r="D9" s="25">
        <v>5000</v>
      </c>
      <c r="E9" s="25">
        <f t="shared" si="0"/>
        <v>200000</v>
      </c>
      <c r="F9" s="11"/>
      <c r="G9" s="33">
        <v>11</v>
      </c>
      <c r="H9" s="25">
        <v>5000</v>
      </c>
      <c r="I9" s="25">
        <f t="shared" si="1"/>
        <v>55000</v>
      </c>
      <c r="J9" s="11"/>
      <c r="K9" s="34"/>
      <c r="L9" s="35"/>
      <c r="M9" s="35"/>
      <c r="N9" s="7"/>
    </row>
    <row r="10" spans="1:14">
      <c r="A10" s="36" t="s">
        <v>14</v>
      </c>
      <c r="B10" s="37">
        <v>20</v>
      </c>
      <c r="C10" s="38">
        <f>13*5+7*4</f>
        <v>93</v>
      </c>
      <c r="D10" s="10">
        <v>5000</v>
      </c>
      <c r="E10" s="10">
        <f t="shared" si="0"/>
        <v>465000</v>
      </c>
      <c r="F10" s="11"/>
      <c r="G10" s="39">
        <v>69</v>
      </c>
      <c r="H10" s="10">
        <v>5000</v>
      </c>
      <c r="I10" s="10">
        <f t="shared" si="1"/>
        <v>345000</v>
      </c>
      <c r="J10" s="11"/>
      <c r="K10" s="34">
        <v>156</v>
      </c>
      <c r="L10" s="35">
        <v>5500</v>
      </c>
      <c r="M10" s="35">
        <f t="shared" si="2"/>
        <v>858000</v>
      </c>
      <c r="N10" s="7"/>
    </row>
    <row r="11" spans="1:14">
      <c r="A11" s="36" t="s">
        <v>15</v>
      </c>
      <c r="B11" s="37">
        <v>4</v>
      </c>
      <c r="C11" s="38">
        <f>2*4+2*5</f>
        <v>18</v>
      </c>
      <c r="D11" s="10">
        <v>5000</v>
      </c>
      <c r="E11" s="10">
        <f t="shared" si="0"/>
        <v>90000</v>
      </c>
      <c r="F11" s="11"/>
      <c r="G11" s="39">
        <v>8</v>
      </c>
      <c r="H11" s="10">
        <v>5000</v>
      </c>
      <c r="I11" s="10">
        <f t="shared" si="1"/>
        <v>40000</v>
      </c>
      <c r="J11" s="11"/>
      <c r="K11" s="34"/>
      <c r="L11" s="35"/>
      <c r="M11" s="35"/>
      <c r="N11" s="7"/>
    </row>
    <row r="12" spans="1:14" ht="25.5">
      <c r="A12" s="8" t="s">
        <v>16</v>
      </c>
      <c r="B12" s="39"/>
      <c r="C12" s="39">
        <v>16</v>
      </c>
      <c r="D12" s="10">
        <v>5000</v>
      </c>
      <c r="E12" s="10">
        <f t="shared" si="0"/>
        <v>80000</v>
      </c>
      <c r="F12" s="11"/>
      <c r="G12" s="39">
        <v>17</v>
      </c>
      <c r="H12" s="10">
        <v>5000</v>
      </c>
      <c r="I12" s="10">
        <f t="shared" si="1"/>
        <v>85000</v>
      </c>
      <c r="J12" s="11"/>
      <c r="K12" s="40"/>
      <c r="L12" s="25"/>
      <c r="M12" s="25"/>
      <c r="N12" s="7"/>
    </row>
    <row r="13" spans="1:14" ht="25.5">
      <c r="A13" s="8" t="s">
        <v>17</v>
      </c>
      <c r="B13" s="6"/>
      <c r="C13" s="41">
        <f>SUM(C7:C12)</f>
        <v>247</v>
      </c>
      <c r="D13" s="10">
        <v>800</v>
      </c>
      <c r="E13" s="10">
        <f>C13*D13</f>
        <v>197600</v>
      </c>
      <c r="F13" s="11"/>
      <c r="G13" s="41">
        <f>SUM(G7:G12)</f>
        <v>219</v>
      </c>
      <c r="H13" s="10">
        <v>800</v>
      </c>
      <c r="I13" s="10">
        <f>G13*H13</f>
        <v>175200</v>
      </c>
      <c r="J13" s="11"/>
      <c r="K13" s="42">
        <f>SUM(K7:K12)</f>
        <v>296</v>
      </c>
      <c r="L13" s="25">
        <v>800</v>
      </c>
      <c r="M13" s="25">
        <f>K13*L13</f>
        <v>236800</v>
      </c>
      <c r="N13" s="21"/>
    </row>
    <row r="14" spans="1:14">
      <c r="A14" s="36"/>
      <c r="B14" s="6"/>
      <c r="C14" s="41"/>
      <c r="D14" s="10"/>
      <c r="E14" s="10"/>
      <c r="F14" s="11"/>
      <c r="G14" s="41"/>
      <c r="H14" s="10"/>
      <c r="I14" s="43"/>
      <c r="J14" s="11"/>
      <c r="K14" s="41"/>
      <c r="L14" s="10"/>
      <c r="M14" s="10"/>
      <c r="N14" s="21"/>
    </row>
    <row r="15" spans="1:14" ht="38.25" customHeight="1">
      <c r="A15" s="64" t="s">
        <v>18</v>
      </c>
      <c r="B15" s="65"/>
      <c r="C15" s="34">
        <v>30</v>
      </c>
      <c r="D15" s="10">
        <v>6000</v>
      </c>
      <c r="E15" s="10">
        <f>C15*D15</f>
        <v>180000</v>
      </c>
      <c r="F15" s="11"/>
      <c r="G15" s="34">
        <v>30</v>
      </c>
      <c r="H15" s="10">
        <v>6000</v>
      </c>
      <c r="I15" s="10">
        <f>G15*H15</f>
        <v>180000</v>
      </c>
      <c r="J15" s="11"/>
      <c r="K15" s="34">
        <v>44</v>
      </c>
      <c r="L15" s="10">
        <v>6500</v>
      </c>
      <c r="M15" s="10">
        <f>K15*L15</f>
        <v>286000</v>
      </c>
    </row>
    <row r="16" spans="1:14">
      <c r="A16" s="44" t="s">
        <v>19</v>
      </c>
      <c r="B16" s="39"/>
      <c r="C16" s="39"/>
      <c r="D16" s="10"/>
      <c r="E16" s="10"/>
      <c r="F16" s="11"/>
      <c r="G16" s="9"/>
      <c r="H16" s="10"/>
      <c r="I16" s="43"/>
      <c r="J16" s="11"/>
      <c r="K16" s="9"/>
      <c r="L16" s="10"/>
      <c r="M16" s="45">
        <v>570000</v>
      </c>
      <c r="N16" s="46"/>
    </row>
    <row r="17" spans="1:14" ht="13.5" thickBot="1">
      <c r="A17" s="6"/>
      <c r="B17" s="6"/>
      <c r="C17" s="6"/>
      <c r="D17" s="47"/>
      <c r="E17" s="47"/>
      <c r="G17" s="6"/>
      <c r="H17" s="47"/>
      <c r="I17" s="47"/>
      <c r="K17" s="6"/>
      <c r="L17" s="47"/>
      <c r="M17" s="6"/>
      <c r="N17" s="7"/>
    </row>
    <row r="18" spans="1:14" ht="13.5" thickBot="1">
      <c r="A18" s="6"/>
      <c r="B18" s="6"/>
      <c r="C18" s="48"/>
      <c r="D18" s="49" t="s">
        <v>6</v>
      </c>
      <c r="E18" s="50">
        <f>SUM(E5:E17)</f>
        <v>2406430</v>
      </c>
      <c r="F18" s="11"/>
      <c r="G18" s="48"/>
      <c r="H18" s="49" t="s">
        <v>6</v>
      </c>
      <c r="I18" s="50">
        <f>SUM(I5:I17)</f>
        <v>2297198</v>
      </c>
      <c r="J18" s="11"/>
      <c r="K18" s="48"/>
      <c r="L18" s="49" t="s">
        <v>6</v>
      </c>
      <c r="M18" s="51">
        <f>SUM(M5:M17)</f>
        <v>3614300</v>
      </c>
      <c r="N18" s="7"/>
    </row>
    <row r="19" spans="1:14">
      <c r="A19" s="52"/>
      <c r="B19" s="52"/>
      <c r="C19" s="53" t="s">
        <v>20</v>
      </c>
      <c r="D19" s="54"/>
      <c r="E19" s="20">
        <v>-80000</v>
      </c>
      <c r="F19" s="11"/>
      <c r="G19" s="52"/>
      <c r="I19" s="20">
        <v>-80000</v>
      </c>
      <c r="J19" s="11"/>
      <c r="K19" s="52"/>
      <c r="M19" s="20">
        <f>-(2+2+12)*5500</f>
        <v>-88000</v>
      </c>
      <c r="N19" s="11"/>
    </row>
    <row r="20" spans="1:14">
      <c r="A20" s="55" t="s">
        <v>21</v>
      </c>
    </row>
    <row r="21" spans="1:14">
      <c r="A21" s="55" t="s">
        <v>22</v>
      </c>
    </row>
    <row r="22" spans="1:14">
      <c r="A22" s="55" t="s">
        <v>23</v>
      </c>
    </row>
    <row r="23" spans="1:14">
      <c r="A23" s="55" t="s">
        <v>24</v>
      </c>
    </row>
    <row r="24" spans="1:14">
      <c r="A24" s="55" t="s">
        <v>25</v>
      </c>
    </row>
    <row r="25" spans="1:14">
      <c r="A25" s="55" t="s">
        <v>26</v>
      </c>
    </row>
    <row r="26" spans="1:14">
      <c r="A26" s="55" t="s">
        <v>27</v>
      </c>
    </row>
    <row r="27" spans="1:14">
      <c r="A27" s="55"/>
    </row>
    <row r="28" spans="1:14">
      <c r="A28" s="55"/>
    </row>
    <row r="29" spans="1:14">
      <c r="A29" s="55"/>
    </row>
  </sheetData>
  <mergeCells count="4">
    <mergeCell ref="A2:E2"/>
    <mergeCell ref="G2:I2"/>
    <mergeCell ref="K2:M2"/>
    <mergeCell ref="A15:B15"/>
  </mergeCells>
  <pageMargins left="0.7" right="0.7" top="0.78740157499999996" bottom="0.78740157499999996" header="0.3" footer="0.3"/>
  <pageSetup paperSize="9" orientation="landscape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I:\Schulausschuss\2016\15.07.2016\TOP3_Finanzierung Ganztag\160607 Auszug StK.XLSX"/>
    <f:field ref="objsubject" par="" text=""/>
    <f:field ref="objcreatedby" par="" text="eris_svc"/>
    <f:field ref="objcreatedat" par="" text="27.06.2016 11:42:23"/>
    <f:field ref="objchangedby" par="" text="eris_svc"/>
    <f:field ref="objmodifiedat" par="" text="27.06.2016 11:42:26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I:\Schulausschuss\2016\15.07.2016\TOP3_Finanzierung Ganztag\160607 Auszug StK.XLSX"/>
    <f:field ref="DEPRECONFIG_15_1001_Objektname" par="" text="I:\Schulausschuss\2016\15.07.2016\TOP3_Finanzierung Ganztag\160607 Auszug StK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Zsfsg Stadtrat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altmannge</dc:creator>
  <cp:lastModifiedBy>altmannge</cp:lastModifiedBy>
  <dcterms:created xsi:type="dcterms:W3CDTF">2016-05-31T13:53:14Z</dcterms:created>
  <dcterms:modified xsi:type="dcterms:W3CDTF">2016-06-07T15:20:02Z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27.06.2016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*COO.2171.101.16.6686548*</vt:lpwstr>
  </property>
  <property name="FSC#COOELAK@1.1001:RefBarCode" pid="97" fmtid="{D5CDD505-2E9C-101B-9397-08002B2CF9AE}">
    <vt:lpwstr>*COO.2171.101.4.4091519*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Finanzierung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27.06.2016</vt:lpwstr>
  </property>
  <property name="FSC#ATSTATECFG@1.1001:SubfileSubject" pid="125" fmtid="{D5CDD505-2E9C-101B-9397-08002B2CF9AE}">
    <vt:lpwstr>Finanzierung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Finanzierung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COO.2171.101.16.6686548</vt:lpwstr>
  </property>
  <property name="FSC#FSCFOLIO@1.1001:docpropproject" pid="153" fmtid="{D5CDD505-2E9C-101B-9397-08002B2CF9AE}">
    <vt:lpwstr/>
  </property>
</Properties>
</file>